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aten\XLSundGrafiken\"/>
    </mc:Choice>
  </mc:AlternateContent>
  <xr:revisionPtr revIDLastSave="0" documentId="13_ncr:1_{2B067471-903C-418C-9158-22D5EF06BFF7}" xr6:coauthVersionLast="47" xr6:coauthVersionMax="47" xr10:uidLastSave="{00000000-0000-0000-0000-000000000000}"/>
  <bookViews>
    <workbookView xWindow="-110" yWindow="-110" windowWidth="38620" windowHeight="21100" activeTab="1" xr2:uid="{0D000E38-4EBB-4F25-AEB9-7FEBEB858206}"/>
  </bookViews>
  <sheets>
    <sheet name="GN-Szenario" sheetId="1" r:id="rId1"/>
    <sheet name="Szenario 2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3" i="2" l="1"/>
  <c r="B23" i="1"/>
  <c r="B18" i="2"/>
  <c r="B17" i="2"/>
  <c r="B17" i="1"/>
  <c r="B18" i="1"/>
  <c r="B19" i="2" l="1"/>
  <c r="B19" i="1"/>
  <c r="B20" i="2" l="1"/>
  <c r="B20" i="1"/>
</calcChain>
</file>

<file path=xl/sharedStrings.xml><?xml version="1.0" encoding="utf-8"?>
<sst xmlns="http://schemas.openxmlformats.org/spreadsheetml/2006/main" count="72" uniqueCount="29">
  <si>
    <t>Einspeisevergütung:</t>
  </si>
  <si>
    <t>Wirtschaftlichkeit Stromspeicher</t>
  </si>
  <si>
    <t>Jahre</t>
  </si>
  <si>
    <t>Euro</t>
  </si>
  <si>
    <t>kWh</t>
  </si>
  <si>
    <t>Vollzyklen:</t>
  </si>
  <si>
    <t>%</t>
  </si>
  <si>
    <t>Batteriekapazität netto:</t>
  </si>
  <si>
    <t>Förderung:</t>
  </si>
  <si>
    <t>Verluste Speicher in %:</t>
  </si>
  <si>
    <t>Verbrauch BMS:</t>
  </si>
  <si>
    <t>W</t>
  </si>
  <si>
    <t>Verbrauch Hybrid-Funktion Wechselrichter:</t>
  </si>
  <si>
    <t>ct</t>
  </si>
  <si>
    <t>Ausgespeiste Energiemenge:</t>
  </si>
  <si>
    <t>Strompreis:</t>
  </si>
  <si>
    <t>Systemverbrauch pro Jahr:</t>
  </si>
  <si>
    <t>Systemwirkungsgrad:</t>
  </si>
  <si>
    <t>Lebensdauer Speicher:</t>
  </si>
  <si>
    <t>Systemverluste gesamt pro Jahr:</t>
  </si>
  <si>
    <t>Ct</t>
  </si>
  <si>
    <t>Aufpreis Hybridwechselrichter:</t>
  </si>
  <si>
    <t>Finanzierungszinsen:</t>
  </si>
  <si>
    <t>Batteriekosten inkl. Lieferung, Installation:</t>
  </si>
  <si>
    <t>Betriebskosten jährlich in %</t>
  </si>
  <si>
    <t>Zusatzkosten pro kWh aus Speicher:</t>
  </si>
  <si>
    <t>Aufpreis Hybridwechselrichter/Batteriewechselrichter:</t>
  </si>
  <si>
    <t>Finanzierungszinsen Gesamtlaufzeit:</t>
  </si>
  <si>
    <t>Betriebskosten jährlich in % vom Anschaffungspreis: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</si>
</sst>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1" fillId="0" borderId="0" xfId="0" applyFont="1"/>
    <xf numFmtId="0" fontId="0" fillId="0" borderId="10" xfId="0" applyBorder="1"/>
    <xf numFmtId="164" fontId="3" fillId="0" borderId="0" xfId="0" applyNumberFormat="1" applyFont="1"/>
    <xf numFmtId="0" fontId="1" fillId="2" borderId="7" xfId="0" applyFont="1" applyFill="1" applyBorder="1"/>
    <xf numFmtId="0" fontId="1" fillId="2" borderId="8" xfId="0" applyFont="1" applyFill="1" applyBorder="1"/>
    <xf numFmtId="0" fontId="0" fillId="0" borderId="5" xfId="0" applyBorder="1"/>
    <xf numFmtId="0" fontId="0" fillId="0" borderId="6" xfId="0" applyBorder="1"/>
    <xf numFmtId="2" fontId="0" fillId="0" borderId="0" xfId="0" applyNumberFormat="1"/>
    <xf numFmtId="0" fontId="0" fillId="0" borderId="11" xfId="0" applyBorder="1"/>
    <xf numFmtId="2" fontId="0" fillId="0" borderId="11" xfId="0" applyNumberFormat="1" applyBorder="1"/>
    <xf numFmtId="2" fontId="1" fillId="2" borderId="9" xfId="0" applyNumberFormat="1" applyFont="1" applyFill="1" applyBorder="1"/>
  </cellXfs>
  <cellStyles count="1">
    <cellStyle name="Standard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447963</xdr:colOff>
      <xdr:row>1</xdr:row>
      <xdr:rowOff>112570</xdr:rowOff>
    </xdr:from>
    <xdr:to>
      <xdr:col>8</xdr:col>
      <xdr:colOff>644813</xdr:colOff>
      <xdr:row>19</xdr:row>
      <xdr:rowOff>23670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588973BA-17AB-46E1-98D2-4AFDCC81EB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25918" y="346365"/>
          <a:ext cx="3244850" cy="325062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447963</xdr:colOff>
      <xdr:row>1</xdr:row>
      <xdr:rowOff>112570</xdr:rowOff>
    </xdr:from>
    <xdr:to>
      <xdr:col>8</xdr:col>
      <xdr:colOff>644813</xdr:colOff>
      <xdr:row>19</xdr:row>
      <xdr:rowOff>23670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FA207F7C-BE68-48AF-A2ED-EDADF52ED2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32863" y="347520"/>
          <a:ext cx="3244850" cy="32448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4BC5FD-F330-44A9-B669-9FCF709761A6}">
  <dimension ref="A1:C27"/>
  <sheetViews>
    <sheetView zoomScaleNormal="100" workbookViewId="0">
      <selection activeCell="B19" sqref="B19"/>
    </sheetView>
  </sheetViews>
  <sheetFormatPr baseColWidth="10" defaultRowHeight="14.5" x14ac:dyDescent="0.35"/>
  <cols>
    <col min="1" max="1" width="52.26953125" customWidth="1"/>
    <col min="2" max="2" width="14.453125" bestFit="1" customWidth="1"/>
  </cols>
  <sheetData>
    <row r="1" spans="1:3" ht="18.5" x14ac:dyDescent="0.45">
      <c r="A1" s="1" t="s">
        <v>1</v>
      </c>
    </row>
    <row r="2" spans="1:3" ht="15" thickBot="1" x14ac:dyDescent="0.4"/>
    <row r="3" spans="1:3" x14ac:dyDescent="0.35">
      <c r="A3" s="2" t="s">
        <v>7</v>
      </c>
      <c r="B3" s="7">
        <v>8.6</v>
      </c>
      <c r="C3" s="3" t="s">
        <v>4</v>
      </c>
    </row>
    <row r="4" spans="1:3" x14ac:dyDescent="0.35">
      <c r="A4" s="4" t="s">
        <v>23</v>
      </c>
      <c r="B4">
        <v>6500</v>
      </c>
      <c r="C4" s="5" t="s">
        <v>3</v>
      </c>
    </row>
    <row r="5" spans="1:3" x14ac:dyDescent="0.35">
      <c r="A5" s="4" t="s">
        <v>21</v>
      </c>
      <c r="B5">
        <v>1000</v>
      </c>
      <c r="C5" s="5" t="s">
        <v>3</v>
      </c>
    </row>
    <row r="6" spans="1:3" x14ac:dyDescent="0.35">
      <c r="A6" s="4" t="s">
        <v>22</v>
      </c>
      <c r="B6">
        <v>0</v>
      </c>
      <c r="C6" s="5" t="s">
        <v>3</v>
      </c>
    </row>
    <row r="7" spans="1:3" x14ac:dyDescent="0.35">
      <c r="A7" s="4" t="s">
        <v>24</v>
      </c>
      <c r="B7">
        <v>1</v>
      </c>
      <c r="C7" s="5" t="s">
        <v>6</v>
      </c>
    </row>
    <row r="8" spans="1:3" x14ac:dyDescent="0.35">
      <c r="A8" s="4" t="s">
        <v>8</v>
      </c>
      <c r="B8">
        <v>0</v>
      </c>
      <c r="C8" s="5" t="s">
        <v>3</v>
      </c>
    </row>
    <row r="9" spans="1:3" x14ac:dyDescent="0.35">
      <c r="A9" s="4" t="s">
        <v>9</v>
      </c>
      <c r="B9">
        <v>10</v>
      </c>
      <c r="C9" s="5" t="s">
        <v>6</v>
      </c>
    </row>
    <row r="10" spans="1:3" x14ac:dyDescent="0.35">
      <c r="A10" s="4" t="s">
        <v>10</v>
      </c>
      <c r="B10">
        <v>10</v>
      </c>
      <c r="C10" s="5" t="s">
        <v>11</v>
      </c>
    </row>
    <row r="11" spans="1:3" x14ac:dyDescent="0.35">
      <c r="A11" s="4" t="s">
        <v>12</v>
      </c>
      <c r="B11">
        <v>39</v>
      </c>
      <c r="C11" s="5" t="s">
        <v>11</v>
      </c>
    </row>
    <row r="12" spans="1:3" x14ac:dyDescent="0.35">
      <c r="A12" s="4" t="s">
        <v>5</v>
      </c>
      <c r="B12">
        <v>150</v>
      </c>
      <c r="C12" s="5"/>
    </row>
    <row r="13" spans="1:3" x14ac:dyDescent="0.35">
      <c r="A13" s="4" t="s">
        <v>15</v>
      </c>
      <c r="B13">
        <v>32</v>
      </c>
      <c r="C13" s="5" t="s">
        <v>13</v>
      </c>
    </row>
    <row r="14" spans="1:3" x14ac:dyDescent="0.35">
      <c r="A14" s="4" t="s">
        <v>0</v>
      </c>
      <c r="B14">
        <v>10.29</v>
      </c>
      <c r="C14" s="5" t="s">
        <v>13</v>
      </c>
    </row>
    <row r="15" spans="1:3" ht="15" thickBot="1" x14ac:dyDescent="0.4">
      <c r="A15" s="11" t="s">
        <v>18</v>
      </c>
      <c r="B15" s="14">
        <v>20</v>
      </c>
      <c r="C15" s="12" t="s">
        <v>2</v>
      </c>
    </row>
    <row r="16" spans="1:3" ht="15" thickBot="1" x14ac:dyDescent="0.4"/>
    <row r="17" spans="1:3" x14ac:dyDescent="0.35">
      <c r="A17" s="2" t="s">
        <v>14</v>
      </c>
      <c r="B17" s="7">
        <f>B12*B3</f>
        <v>1290</v>
      </c>
      <c r="C17" s="3" t="s">
        <v>4</v>
      </c>
    </row>
    <row r="18" spans="1:3" x14ac:dyDescent="0.35">
      <c r="A18" s="4" t="s">
        <v>16</v>
      </c>
      <c r="B18" s="13">
        <f>(B10+B11)*24*365/1000</f>
        <v>429.24</v>
      </c>
      <c r="C18" s="5" t="s">
        <v>4</v>
      </c>
    </row>
    <row r="19" spans="1:3" x14ac:dyDescent="0.35">
      <c r="A19" s="4" t="s">
        <v>19</v>
      </c>
      <c r="B19" s="13">
        <f>B18+(((B17/(100-B9))*100))-B17</f>
        <v>572.57333333333349</v>
      </c>
      <c r="C19" s="5" t="s">
        <v>4</v>
      </c>
    </row>
    <row r="20" spans="1:3" ht="15" thickBot="1" x14ac:dyDescent="0.4">
      <c r="A20" s="11" t="s">
        <v>17</v>
      </c>
      <c r="B20" s="15">
        <f>100-(B19/(B12*B3)*100)</f>
        <v>55.614470284237719</v>
      </c>
      <c r="C20" s="12" t="s">
        <v>6</v>
      </c>
    </row>
    <row r="22" spans="1:3" ht="15" thickBot="1" x14ac:dyDescent="0.4"/>
    <row r="23" spans="1:3" ht="24" thickBot="1" x14ac:dyDescent="0.6">
      <c r="A23" s="9" t="s">
        <v>25</v>
      </c>
      <c r="B23" s="16">
        <f>((((B4+B5+B6-B8+(B4/100*B7))/B15)*100)-(((B13-B14)*B17))+((B19-B18)*B14)+(B18*((B13*0.25)+(B14*0.75))))/B17</f>
        <v>13.98494550387597</v>
      </c>
      <c r="C23" s="10" t="s">
        <v>20</v>
      </c>
    </row>
    <row r="25" spans="1:3" ht="23.5" x14ac:dyDescent="0.55000000000000004">
      <c r="A25" s="6"/>
      <c r="B25" s="8"/>
      <c r="C25" s="6"/>
    </row>
    <row r="27" spans="1:3" ht="23.5" x14ac:dyDescent="0.55000000000000004">
      <c r="B27" s="8"/>
    </row>
  </sheetData>
  <sheetProtection selectLockedCells="1"/>
  <conditionalFormatting sqref="B23">
    <cfRule type="cellIs" dxfId="3" priority="3" operator="greaterThan">
      <formula>0</formula>
    </cfRule>
    <cfRule type="cellIs" dxfId="4" priority="2" operator="lessThan">
      <formula>0</formula>
    </cfRule>
    <cfRule type="cellIs" dxfId="5" priority="1" operator="greaterThan">
      <formula>0</formula>
    </cfRule>
  </conditionalFormatting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447CBB-D056-4E0F-8331-DB263BF8347B}">
  <dimension ref="A1:C27"/>
  <sheetViews>
    <sheetView tabSelected="1" zoomScaleNormal="100" workbookViewId="0">
      <selection activeCell="B29" sqref="B29"/>
    </sheetView>
  </sheetViews>
  <sheetFormatPr baseColWidth="10" defaultRowHeight="14.5" x14ac:dyDescent="0.35"/>
  <cols>
    <col min="1" max="1" width="52.26953125" customWidth="1"/>
    <col min="2" max="2" width="14.453125" bestFit="1" customWidth="1"/>
  </cols>
  <sheetData>
    <row r="1" spans="1:3" ht="18.5" x14ac:dyDescent="0.45">
      <c r="A1" s="1" t="s">
        <v>1</v>
      </c>
    </row>
    <row r="2" spans="1:3" ht="15" thickBot="1" x14ac:dyDescent="0.4"/>
    <row r="3" spans="1:3" x14ac:dyDescent="0.35">
      <c r="A3" s="2" t="s">
        <v>7</v>
      </c>
      <c r="B3" s="7">
        <v>10</v>
      </c>
      <c r="C3" s="3" t="s">
        <v>4</v>
      </c>
    </row>
    <row r="4" spans="1:3" x14ac:dyDescent="0.35">
      <c r="A4" s="4" t="s">
        <v>23</v>
      </c>
      <c r="B4">
        <v>8000</v>
      </c>
      <c r="C4" s="5" t="s">
        <v>3</v>
      </c>
    </row>
    <row r="5" spans="1:3" x14ac:dyDescent="0.35">
      <c r="A5" s="4" t="s">
        <v>26</v>
      </c>
      <c r="B5">
        <v>1000</v>
      </c>
      <c r="C5" s="5" t="s">
        <v>3</v>
      </c>
    </row>
    <row r="6" spans="1:3" x14ac:dyDescent="0.35">
      <c r="A6" s="4" t="s">
        <v>27</v>
      </c>
      <c r="B6">
        <v>0</v>
      </c>
      <c r="C6" s="5" t="s">
        <v>3</v>
      </c>
    </row>
    <row r="7" spans="1:3" x14ac:dyDescent="0.35">
      <c r="A7" s="4" t="s">
        <v>28</v>
      </c>
      <c r="B7">
        <v>1</v>
      </c>
      <c r="C7" s="5" t="s">
        <v>6</v>
      </c>
    </row>
    <row r="8" spans="1:3" x14ac:dyDescent="0.35">
      <c r="A8" s="4" t="s">
        <v>8</v>
      </c>
      <c r="B8">
        <v>1560</v>
      </c>
      <c r="C8" s="5" t="s">
        <v>3</v>
      </c>
    </row>
    <row r="9" spans="1:3" x14ac:dyDescent="0.35">
      <c r="A9" s="4" t="s">
        <v>9</v>
      </c>
      <c r="B9">
        <v>5</v>
      </c>
      <c r="C9" s="5" t="s">
        <v>6</v>
      </c>
    </row>
    <row r="10" spans="1:3" x14ac:dyDescent="0.35">
      <c r="A10" s="4" t="s">
        <v>10</v>
      </c>
      <c r="B10">
        <v>10</v>
      </c>
      <c r="C10" s="5" t="s">
        <v>11</v>
      </c>
    </row>
    <row r="11" spans="1:3" x14ac:dyDescent="0.35">
      <c r="A11" s="4" t="s">
        <v>12</v>
      </c>
      <c r="B11">
        <v>10</v>
      </c>
      <c r="C11" s="5" t="s">
        <v>11</v>
      </c>
    </row>
    <row r="12" spans="1:3" x14ac:dyDescent="0.35">
      <c r="A12" s="4" t="s">
        <v>5</v>
      </c>
      <c r="B12">
        <v>200</v>
      </c>
      <c r="C12" s="5"/>
    </row>
    <row r="13" spans="1:3" x14ac:dyDescent="0.35">
      <c r="A13" s="4" t="s">
        <v>15</v>
      </c>
      <c r="B13">
        <v>35</v>
      </c>
      <c r="C13" s="5" t="s">
        <v>13</v>
      </c>
    </row>
    <row r="14" spans="1:3" x14ac:dyDescent="0.35">
      <c r="A14" s="4" t="s">
        <v>0</v>
      </c>
      <c r="B14">
        <v>8.1999999999999993</v>
      </c>
      <c r="C14" s="5" t="s">
        <v>13</v>
      </c>
    </row>
    <row r="15" spans="1:3" ht="15" thickBot="1" x14ac:dyDescent="0.4">
      <c r="A15" s="11" t="s">
        <v>18</v>
      </c>
      <c r="B15" s="14">
        <v>15</v>
      </c>
      <c r="C15" s="12" t="s">
        <v>2</v>
      </c>
    </row>
    <row r="16" spans="1:3" ht="15" thickBot="1" x14ac:dyDescent="0.4"/>
    <row r="17" spans="1:3" x14ac:dyDescent="0.35">
      <c r="A17" s="2" t="s">
        <v>14</v>
      </c>
      <c r="B17" s="7">
        <f>B12*B3</f>
        <v>2000</v>
      </c>
      <c r="C17" s="3" t="s">
        <v>4</v>
      </c>
    </row>
    <row r="18" spans="1:3" x14ac:dyDescent="0.35">
      <c r="A18" s="4" t="s">
        <v>16</v>
      </c>
      <c r="B18" s="13">
        <f>(B10+B11)*24*365/1000</f>
        <v>175.2</v>
      </c>
      <c r="C18" s="5" t="s">
        <v>4</v>
      </c>
    </row>
    <row r="19" spans="1:3" x14ac:dyDescent="0.35">
      <c r="A19" s="4" t="s">
        <v>19</v>
      </c>
      <c r="B19" s="13">
        <f>B18+(((B17/(100-B9))*100))-B17</f>
        <v>280.46315789473692</v>
      </c>
      <c r="C19" s="5" t="s">
        <v>4</v>
      </c>
    </row>
    <row r="20" spans="1:3" ht="15" thickBot="1" x14ac:dyDescent="0.4">
      <c r="A20" s="11" t="s">
        <v>17</v>
      </c>
      <c r="B20" s="15">
        <f>100-(B19/(B12*B3)*100)</f>
        <v>85.97684210526316</v>
      </c>
      <c r="C20" s="12" t="s">
        <v>6</v>
      </c>
    </row>
    <row r="22" spans="1:3" ht="15" thickBot="1" x14ac:dyDescent="0.4"/>
    <row r="23" spans="1:3" ht="24" thickBot="1" x14ac:dyDescent="0.6">
      <c r="A23" s="9" t="s">
        <v>25</v>
      </c>
      <c r="B23" s="16">
        <f>((((B4+B5+B6-B8+(B4/100*B7))/B15)*100)-(((B13-B14)*B17))+((B19-B18)*B14)+(B18*((B13*0.25)+(B14*0.75))))/B17</f>
        <v>3.4856140350852912E-3</v>
      </c>
      <c r="C23" s="10" t="s">
        <v>20</v>
      </c>
    </row>
    <row r="25" spans="1:3" ht="23.5" x14ac:dyDescent="0.55000000000000004">
      <c r="A25" s="6"/>
      <c r="B25" s="8"/>
      <c r="C25" s="6"/>
    </row>
    <row r="27" spans="1:3" ht="23.5" x14ac:dyDescent="0.55000000000000004">
      <c r="B27" s="8"/>
    </row>
  </sheetData>
  <sheetProtection selectLockedCells="1"/>
  <conditionalFormatting sqref="B23">
    <cfRule type="cellIs" dxfId="0" priority="1" operator="greaterThan">
      <formula>0</formula>
    </cfRule>
    <cfRule type="cellIs" dxfId="1" priority="2" operator="lessThan">
      <formula>0</formula>
    </cfRule>
    <cfRule type="cellIs" dxfId="2" priority="3" operator="greaterThan">
      <formula>0</formula>
    </cfRule>
  </conditionalFormatting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GN-Szenario</vt:lpstr>
      <vt:lpstr>Szenario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Oster</dc:creator>
  <cp:lastModifiedBy>Martin Oster</cp:lastModifiedBy>
  <dcterms:created xsi:type="dcterms:W3CDTF">2020-12-23T13:01:23Z</dcterms:created>
  <dcterms:modified xsi:type="dcterms:W3CDTF">2023-08-27T15:57:01Z</dcterms:modified>
</cp:coreProperties>
</file>